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Z:\contractacio\Compres\CONTRACTES\CONTRACTES GENERATS\2025\0084 - 2025OSE0084 Servei estudi alternativa ITAM Costa Brava\LICITACIO\C\"/>
    </mc:Choice>
  </mc:AlternateContent>
  <xr:revisionPtr revIDLastSave="0" documentId="8_{C6860EA1-6D58-4164-9286-37F598AFC159}" xr6:coauthVersionLast="47" xr6:coauthVersionMax="47" xr10:uidLastSave="{00000000-0000-0000-0000-000000000000}"/>
  <bookViews>
    <workbookView xWindow="-120" yWindow="-120" windowWidth="29040" windowHeight="15840" xr2:uid="{514D5AD9-37C5-4E71-806D-CA6B3C62E8CB}"/>
  </bookViews>
  <sheets>
    <sheet name="Preus zero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7" i="2" l="1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88" i="2" s="1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72" i="2" s="1"/>
  <c r="F23" i="2"/>
  <c r="F24" i="2" s="1"/>
  <c r="F11" i="2"/>
  <c r="D10" i="2"/>
  <c r="F10" i="2" s="1"/>
  <c r="D9" i="2"/>
  <c r="F9" i="2" s="1"/>
  <c r="D8" i="2"/>
  <c r="F8" i="2" s="1"/>
  <c r="F7" i="2"/>
  <c r="F6" i="2"/>
  <c r="F12" i="2" s="1"/>
  <c r="F13" i="2" s="1"/>
  <c r="F14" i="2" s="1"/>
</calcChain>
</file>

<file path=xl/sharedStrings.xml><?xml version="1.0" encoding="utf-8"?>
<sst xmlns="http://schemas.openxmlformats.org/spreadsheetml/2006/main" count="170" uniqueCount="104">
  <si>
    <r>
      <t>ESTUDI ALTERNATIVES ITAM COSTA BRAVA NORD</t>
    </r>
    <r>
      <rPr>
        <sz val="9"/>
        <color rgb="FF000000"/>
        <rFont val="Arial"/>
        <family val="2"/>
      </rPr>
      <t> </t>
    </r>
  </si>
  <si>
    <r>
      <t>MODEL 1. JUSTIFICACIÓ DE L'OFERTA ECONOMICA</t>
    </r>
    <r>
      <rPr>
        <sz val="9"/>
        <color rgb="FF000000"/>
        <rFont val="Arial"/>
        <family val="2"/>
      </rPr>
      <t> </t>
    </r>
  </si>
  <si>
    <r>
      <t>Preu nº</t>
    </r>
    <r>
      <rPr>
        <sz val="9"/>
        <color rgb="FF000000"/>
        <rFont val="Arial"/>
        <family val="2"/>
      </rPr>
      <t> </t>
    </r>
  </si>
  <si>
    <r>
      <t>Descripció</t>
    </r>
    <r>
      <rPr>
        <sz val="9"/>
        <color rgb="FF000000"/>
        <rFont val="Arial"/>
        <family val="2"/>
      </rPr>
      <t> </t>
    </r>
  </si>
  <si>
    <r>
      <t>Preu unitari (€/ut)</t>
    </r>
    <r>
      <rPr>
        <sz val="9"/>
        <color rgb="FF000000"/>
        <rFont val="Arial"/>
        <family val="2"/>
      </rPr>
      <t> </t>
    </r>
  </si>
  <si>
    <r>
      <t>Amidament</t>
    </r>
    <r>
      <rPr>
        <sz val="9"/>
        <color rgb="FF000000"/>
        <rFont val="Arial"/>
        <family val="2"/>
      </rPr>
      <t> </t>
    </r>
  </si>
  <si>
    <r>
      <t>Import (€)</t>
    </r>
    <r>
      <rPr>
        <sz val="9"/>
        <color rgb="FF000000"/>
        <rFont val="Arial"/>
        <family val="2"/>
      </rPr>
      <t> </t>
    </r>
  </si>
  <si>
    <t>P1 </t>
  </si>
  <si>
    <t>Estudi d’Alternatives i Document Inicial del Projecte (Fase 1) </t>
  </si>
  <si>
    <t>P2 </t>
  </si>
  <si>
    <t>Treballs de redacció del Projecte Bàsic i  l'Estudi d’Impacte Ambiental (Fase 2) </t>
  </si>
  <si>
    <t>P3 </t>
  </si>
  <si>
    <t>Topografia terrestre (Fase 2) </t>
  </si>
  <si>
    <t>P4 </t>
  </si>
  <si>
    <t>Geologia i geotècnia terrestre (Fase 2) </t>
  </si>
  <si>
    <t>P5 </t>
  </si>
  <si>
    <t>Estudis i treballs marins (Fase 2) </t>
  </si>
  <si>
    <t>P6 </t>
  </si>
  <si>
    <t>PA Assessoraments externs </t>
  </si>
  <si>
    <r>
      <t>Total oferta</t>
    </r>
    <r>
      <rPr>
        <sz val="9"/>
        <color rgb="FF000000"/>
        <rFont val="Arial"/>
        <family val="2"/>
      </rPr>
      <t> </t>
    </r>
    <r>
      <rPr>
        <b/>
        <u/>
        <sz val="9"/>
        <color rgb="FF000000"/>
        <rFont val="Arial"/>
        <family val="2"/>
      </rPr>
      <t>(IVA no inclòs)</t>
    </r>
  </si>
  <si>
    <r>
      <t> </t>
    </r>
    <r>
      <rPr>
        <sz val="9"/>
        <color rgb="FF000000"/>
        <rFont val="Arial"/>
        <family val="2"/>
      </rPr>
      <t> </t>
    </r>
  </si>
  <si>
    <t xml:space="preserve">IVA </t>
  </si>
  <si>
    <t>Total oferta (IVA inclòs)</t>
  </si>
  <si>
    <t> </t>
  </si>
  <si>
    <t>Notes </t>
  </si>
  <si>
    <t>1. La partida P6 no es pot modificar a l'oferta.  </t>
  </si>
  <si>
    <t>2. Cal annexar el model 2 de justificació de preus  </t>
  </si>
  <si>
    <r>
      <t>ESTUDI IMPLANTACIÓ ITAM COSTA BRAVA NORD</t>
    </r>
    <r>
      <rPr>
        <sz val="9"/>
        <color rgb="FF000000"/>
        <rFont val="Arial"/>
        <family val="2"/>
      </rPr>
      <t> </t>
    </r>
  </si>
  <si>
    <r>
      <t>MODEL 2. JUSTIFICACIÓ DE PREUS</t>
    </r>
    <r>
      <rPr>
        <sz val="9"/>
        <color rgb="FF000000"/>
        <rFont val="Arial"/>
        <family val="2"/>
      </rPr>
      <t> </t>
    </r>
  </si>
  <si>
    <t>Unitat </t>
  </si>
  <si>
    <t>Descripció </t>
  </si>
  <si>
    <t>Preu unitari (€) </t>
  </si>
  <si>
    <t>Amidament  </t>
  </si>
  <si>
    <t>Import (€) </t>
  </si>
  <si>
    <t>Ha </t>
  </si>
  <si>
    <t>Aixecament topogràfic 1/500  </t>
  </si>
  <si>
    <r>
      <t>Total preu P3 Topografia terrestre</t>
    </r>
    <r>
      <rPr>
        <sz val="9"/>
        <color rgb="FF000000"/>
        <rFont val="Arial"/>
        <family val="2"/>
      </rPr>
      <t> </t>
    </r>
  </si>
  <si>
    <t>ut </t>
  </si>
  <si>
    <t>Trasllat i retirada d'equip de perforació de sondejos, incloent personal auxiliar, a l'àrea de treball. </t>
  </si>
  <si>
    <t>Emplaçament en punt de sondeig, incloent posicionament, emboquillatje i desplaçament entre punts. </t>
  </si>
  <si>
    <t>ml </t>
  </si>
  <si>
    <t>Metre de perforació a rotació amb recuperació de testimoni continu en sòls cohesius o sorres fins 20.00m de profunditat. </t>
  </si>
  <si>
    <t>Metre de perforació a rotació amb recuperació de testimoni continu en graves o bolos fins a 20m de profunditat. </t>
  </si>
  <si>
    <t>Metre de perforació a rotació amb recuperació de testimoni continu en roca fins a 20m de profunditat. </t>
  </si>
  <si>
    <t>Caixa de cartró parafinat portatestimonis protegida amb capacitat per a 3.00m de perforació.  </t>
  </si>
  <si>
    <t>Testimoni parafinat.  </t>
  </si>
  <si>
    <t>Execució d'assaig de permeabilitat Lefranc, amb càrrega variable. </t>
  </si>
  <si>
    <t>Metre subministrament de canonada piezomètrica roscada i ranurada mecànicament, de 34mm de diàmetre interior, ranura calibrada 0,5mm filtrant. </t>
  </si>
  <si>
    <t>Arqueta metàl·lica amb tancament de tapa tipus Allen </t>
  </si>
  <si>
    <t>Assaig SPT </t>
  </si>
  <si>
    <t>Extraccio de mostra inalterada </t>
  </si>
  <si>
    <t>Trasllat i retirada d'equip de penetració dinàmica, incloent personal auxiliar a l'àrea de treball </t>
  </si>
  <si>
    <t>Emplaçament en punt de penetració dinàmica, incloent posicionament, emboquillatje i desplaçament entre punts </t>
  </si>
  <si>
    <t>Metre d'assaig de penetració dinàmica </t>
  </si>
  <si>
    <t>Presa, registre i quarteig d'una mostra de sòl per a assajos de laboratori. </t>
  </si>
  <si>
    <t>Anàlisi granulomètrica per tamisat </t>
  </si>
  <si>
    <t>Límits d'Atterberg </t>
  </si>
  <si>
    <t>Densitat natural o aparent </t>
  </si>
  <si>
    <t>Humitat natural </t>
  </si>
  <si>
    <t>Assaig de compressió simple en sòls </t>
  </si>
  <si>
    <t>Assaig de Tall Directe, sense consolidar i sense drenar (UU) </t>
  </si>
  <si>
    <t>Assaig edomètric </t>
  </si>
  <si>
    <t>Pressió crítica d'inflament </t>
  </si>
  <si>
    <t>Determinació quantitativa i qualitativa de sulfats </t>
  </si>
  <si>
    <t>Assaig d'agressivitat de l'aigua al formigó segons EHE, incloent: pH, residu sec, sulfats, magnesi, CO2 lliure i amoni </t>
  </si>
  <si>
    <t>Determinacio del contingut de matèria orgànica </t>
  </si>
  <si>
    <t>Assistència, supervisió, presa de dades, interpretació i presentació de resultats d'Assaig de Permeabilitat Lefranc amb càrrega variable. </t>
  </si>
  <si>
    <t>Anàlisi, càlculs, redacció i edició d'estudi geotècnic incloent la supervisió diaria de la investigació per part de titulat especialitzat en geotècnia.  </t>
  </si>
  <si>
    <t>Assaig de Tall Directe, consolidat i drenat (CD) </t>
  </si>
  <si>
    <t>Assaig de compressió simple en roca </t>
  </si>
  <si>
    <t>Determinació de sulfurs </t>
  </si>
  <si>
    <t>Determinació de sals solubles </t>
  </si>
  <si>
    <t>Determinació de l'agressivitat química del sòl segons l'EHE. Inclou assaigs de sulfats i acidesa Baumann-Gully </t>
  </si>
  <si>
    <t>Determinació de carbonats </t>
  </si>
  <si>
    <t>Determinació de Clorurs </t>
  </si>
  <si>
    <t>Determinació de pH </t>
  </si>
  <si>
    <t>Assaig d'inflament lliure </t>
  </si>
  <si>
    <t>Assaig de col·lapse </t>
  </si>
  <si>
    <t>Assaig Proctor Modificat </t>
  </si>
  <si>
    <t>dia </t>
  </si>
  <si>
    <t>Desplaçament de tècnic equipat amb sonda piezomètrica per al mesurament de nivell d'aigua de tots els piezòmetres instal·lats. </t>
  </si>
  <si>
    <t>Realització de cala mitjançant màquina retroexcavadora, incloent-hi la presa de mostres del terreny </t>
  </si>
  <si>
    <t>Sondeig Elèctric Vertical SEV amb determinació de la resistivitat i potencial elèctrical natural del terreny. </t>
  </si>
  <si>
    <t>Perfil sísmic de refracció amb implantació de 50 m de longitud mínima, registre d'anada i tornada i dispositiu de24 geòfons amb realització de al menys 5 tirs. </t>
  </si>
  <si>
    <t>Determinació del pes específic </t>
  </si>
  <si>
    <t>Assaig de l'inflament Lambe. </t>
  </si>
  <si>
    <t>Anàlisi químic complet d'aigua, per a determinar la seva agressivitat </t>
  </si>
  <si>
    <r>
      <t>Total preu P4 Geologia i geotècnia terrestre</t>
    </r>
    <r>
      <rPr>
        <sz val="9"/>
        <color rgb="FF000000"/>
        <rFont val="Arial"/>
        <family val="2"/>
      </rPr>
      <t> </t>
    </r>
  </si>
  <si>
    <t>Estudi de clima marítim i dinàmica litoral </t>
  </si>
  <si>
    <t>Estudi de modelització de la dispersió de l'abocament </t>
  </si>
  <si>
    <t>Topobatimetría s/PPT (Mobilització de personal i equips, informe específic, treballs marins i presa de mostres de caracterització d'aigua i sediments) </t>
  </si>
  <si>
    <t>Geofísica marina s/PTT ( (Mobilització de personal i equips, informe específic i treballs marins) </t>
  </si>
  <si>
    <t>Morfologia marina s/PTT ( (Mobilització de personal i equips, informe específic i treballs marins) </t>
  </si>
  <si>
    <t>Geotecnia marina s/PPT ( (Mobilització de personal i equips, informe específic, treballs marins i p.p. d'assaigs) </t>
  </si>
  <si>
    <t>Informe de compatibilitat ambiental RD 79/2019 de 22 de febrer </t>
  </si>
  <si>
    <t>Informe de caracterització de sediments </t>
  </si>
  <si>
    <t>Informe de caracterització de qualitat de l'aigua </t>
  </si>
  <si>
    <t>Informe de caracterització de comunitats bentòniques </t>
  </si>
  <si>
    <t>Caracterització química de sediments (preliminar i quimica primera i segona etapa) s/PPT </t>
  </si>
  <si>
    <t>Caracterització granulomètrica de sediments s/PPT </t>
  </si>
  <si>
    <t>Caracterització sonda CTD columna d'aigua s/PPT </t>
  </si>
  <si>
    <t>Caracterització mostra física qualitat d'aigua 3 fondaries s/PPT </t>
  </si>
  <si>
    <t>Caracterització de comunitat bentònica s/PPT </t>
  </si>
  <si>
    <r>
      <t>Total preu P5 Estudis i treballs marins</t>
    </r>
    <r>
      <rPr>
        <sz val="9"/>
        <color rgb="FF000000"/>
        <rFont val="Arial"/>
        <family val="2"/>
      </rPr>
      <t>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</si>
</sst>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u/>
      <sz val="9"/>
      <color rgb="FF000000"/>
      <name val="Arial"/>
      <family val="2"/>
    </font>
    <font>
      <b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Alignment="1">
      <alignment vertical="center"/>
    </xf>
    <xf numFmtId="0" fontId="2" fillId="3" borderId="5" xfId="0" applyFont="1" applyFill="1" applyBorder="1" applyAlignment="1">
      <alignment vertical="center" wrapText="1" readingOrder="1"/>
    </xf>
    <xf numFmtId="0" fontId="2" fillId="3" borderId="6" xfId="0" applyFont="1" applyFill="1" applyBorder="1" applyAlignment="1">
      <alignment vertical="center" wrapText="1" readingOrder="1"/>
    </xf>
    <xf numFmtId="0" fontId="0" fillId="0" borderId="0" xfId="0" applyAlignment="1">
      <alignment vertical="top"/>
    </xf>
    <xf numFmtId="0" fontId="3" fillId="0" borderId="11" xfId="0" applyFont="1" applyBorder="1" applyAlignment="1">
      <alignment vertical="center" wrapText="1" readingOrder="1"/>
    </xf>
    <xf numFmtId="0" fontId="3" fillId="0" borderId="12" xfId="0" applyFont="1" applyBorder="1" applyAlignment="1">
      <alignment vertical="center" wrapText="1" readingOrder="1"/>
    </xf>
    <xf numFmtId="43" fontId="3" fillId="0" borderId="3" xfId="1" applyFont="1" applyBorder="1" applyAlignment="1" applyProtection="1">
      <alignment horizontal="right" vertical="center" wrapText="1" readingOrder="1"/>
      <protection locked="0"/>
    </xf>
    <xf numFmtId="0" fontId="3" fillId="0" borderId="12" xfId="0" applyFont="1" applyBorder="1" applyAlignment="1">
      <alignment horizontal="center" vertical="center" wrapText="1" readingOrder="1"/>
    </xf>
    <xf numFmtId="43" fontId="3" fillId="0" borderId="3" xfId="1" applyFont="1" applyBorder="1" applyAlignment="1">
      <alignment horizontal="right" vertical="center" wrapText="1" readingOrder="1"/>
    </xf>
    <xf numFmtId="0" fontId="3" fillId="0" borderId="13" xfId="0" applyFont="1" applyBorder="1" applyAlignment="1">
      <alignment vertical="center" wrapText="1" readingOrder="1"/>
    </xf>
    <xf numFmtId="0" fontId="3" fillId="0" borderId="14" xfId="0" applyFont="1" applyBorder="1" applyAlignment="1">
      <alignment vertical="center" wrapText="1" readingOrder="1"/>
    </xf>
    <xf numFmtId="43" fontId="3" fillId="0" borderId="14" xfId="1" applyFont="1" applyBorder="1" applyAlignment="1" applyProtection="1">
      <alignment horizontal="right" vertical="center" wrapText="1" readingOrder="1"/>
      <protection locked="0"/>
    </xf>
    <xf numFmtId="0" fontId="3" fillId="0" borderId="14" xfId="0" applyFont="1" applyBorder="1" applyAlignment="1">
      <alignment horizontal="center" vertical="center" wrapText="1" readingOrder="1"/>
    </xf>
    <xf numFmtId="43" fontId="3" fillId="0" borderId="14" xfId="1" applyFont="1" applyBorder="1" applyAlignment="1">
      <alignment horizontal="right" vertical="center" wrapText="1" readingOrder="1"/>
    </xf>
    <xf numFmtId="0" fontId="3" fillId="0" borderId="16" xfId="0" applyFont="1" applyBorder="1" applyAlignment="1">
      <alignment vertical="top" wrapText="1" readingOrder="1"/>
    </xf>
    <xf numFmtId="0" fontId="3" fillId="0" borderId="17" xfId="0" applyFont="1" applyBorder="1" applyAlignment="1">
      <alignment vertical="top" wrapText="1" readingOrder="1"/>
    </xf>
    <xf numFmtId="0" fontId="3" fillId="0" borderId="18" xfId="0" applyFont="1" applyBorder="1" applyAlignment="1">
      <alignment vertical="top" wrapText="1" readingOrder="1"/>
    </xf>
    <xf numFmtId="0" fontId="3" fillId="0" borderId="19" xfId="0" applyFont="1" applyBorder="1" applyAlignment="1">
      <alignment vertical="top" wrapText="1" readingOrder="1"/>
    </xf>
    <xf numFmtId="0" fontId="3" fillId="0" borderId="20" xfId="0" applyFont="1" applyBorder="1" applyAlignment="1">
      <alignment vertical="top" wrapText="1" readingOrder="1"/>
    </xf>
    <xf numFmtId="0" fontId="3" fillId="0" borderId="21" xfId="0" applyFont="1" applyBorder="1" applyAlignment="1">
      <alignment vertical="top" wrapText="1" readingOrder="1"/>
    </xf>
    <xf numFmtId="0" fontId="3" fillId="0" borderId="15" xfId="0" applyFont="1" applyBorder="1" applyAlignment="1">
      <alignment vertical="top" wrapText="1" readingOrder="1"/>
    </xf>
    <xf numFmtId="0" fontId="2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justify" vertical="center" wrapText="1"/>
    </xf>
    <xf numFmtId="43" fontId="0" fillId="0" borderId="23" xfId="1" applyFont="1" applyBorder="1" applyAlignment="1" applyProtection="1">
      <alignment vertical="center"/>
      <protection locked="0"/>
    </xf>
    <xf numFmtId="43" fontId="3" fillId="0" borderId="23" xfId="1" applyFont="1" applyBorder="1" applyAlignment="1">
      <alignment horizontal="center" vertical="center" wrapText="1"/>
    </xf>
    <xf numFmtId="43" fontId="2" fillId="3" borderId="23" xfId="1" applyFont="1" applyFill="1" applyBorder="1" applyAlignment="1">
      <alignment horizontal="center" vertical="center" wrapText="1"/>
    </xf>
    <xf numFmtId="0" fontId="0" fillId="0" borderId="23" xfId="1" applyNumberFormat="1" applyFont="1" applyBorder="1" applyAlignment="1">
      <alignment horizontal="center" vertical="center"/>
    </xf>
    <xf numFmtId="43" fontId="0" fillId="0" borderId="23" xfId="1" applyFont="1" applyBorder="1" applyAlignment="1">
      <alignment vertical="center"/>
    </xf>
    <xf numFmtId="43" fontId="0" fillId="0" borderId="0" xfId="1" applyFont="1" applyAlignment="1">
      <alignment vertical="center"/>
    </xf>
    <xf numFmtId="0" fontId="4" fillId="3" borderId="24" xfId="0" applyFont="1" applyFill="1" applyBorder="1" applyAlignment="1">
      <alignment vertical="center" wrapText="1" readingOrder="1"/>
    </xf>
    <xf numFmtId="0" fontId="4" fillId="3" borderId="5" xfId="0" applyFont="1" applyFill="1" applyBorder="1" applyAlignment="1">
      <alignment vertical="center" wrapText="1" readingOrder="1"/>
    </xf>
    <xf numFmtId="43" fontId="5" fillId="3" borderId="14" xfId="0" applyNumberFormat="1" applyFont="1" applyFill="1" applyBorder="1" applyAlignment="1">
      <alignment horizontal="right" vertical="center" wrapText="1" readingOrder="1"/>
    </xf>
    <xf numFmtId="9" fontId="2" fillId="3" borderId="5" xfId="0" applyNumberFormat="1" applyFont="1" applyFill="1" applyBorder="1" applyAlignment="1">
      <alignment vertical="center" wrapText="1" readingOrder="1"/>
    </xf>
    <xf numFmtId="0" fontId="5" fillId="3" borderId="14" xfId="0" applyFont="1" applyFill="1" applyBorder="1" applyAlignment="1">
      <alignment horizontal="right" vertical="center" wrapText="1" readingOrder="1"/>
    </xf>
    <xf numFmtId="0" fontId="2" fillId="3" borderId="22" xfId="0" applyFont="1" applyFill="1" applyBorder="1" applyAlignment="1">
      <alignment vertical="center" wrapText="1" readingOrder="1"/>
    </xf>
    <xf numFmtId="0" fontId="5" fillId="3" borderId="23" xfId="0" applyFont="1" applyFill="1" applyBorder="1" applyAlignment="1">
      <alignment horizontal="right" vertical="center" wrapText="1" readingOrder="1"/>
    </xf>
    <xf numFmtId="0" fontId="2" fillId="2" borderId="1" xfId="0" applyFont="1" applyFill="1" applyBorder="1" applyAlignment="1">
      <alignment vertical="center" wrapText="1" readingOrder="1"/>
    </xf>
    <xf numFmtId="0" fontId="2" fillId="2" borderId="2" xfId="0" applyFont="1" applyFill="1" applyBorder="1" applyAlignment="1">
      <alignment vertical="center" wrapText="1" readingOrder="1"/>
    </xf>
    <xf numFmtId="0" fontId="2" fillId="2" borderId="3" xfId="0" applyFont="1" applyFill="1" applyBorder="1" applyAlignment="1">
      <alignment vertical="center" wrapText="1" readingOrder="1"/>
    </xf>
    <xf numFmtId="0" fontId="2" fillId="3" borderId="4" xfId="0" applyFont="1" applyFill="1" applyBorder="1" applyAlignment="1">
      <alignment vertical="center" wrapText="1" readingOrder="1"/>
    </xf>
    <xf numFmtId="0" fontId="2" fillId="3" borderId="5" xfId="0" applyFont="1" applyFill="1" applyBorder="1" applyAlignment="1">
      <alignment vertical="center" wrapText="1" readingOrder="1"/>
    </xf>
    <xf numFmtId="0" fontId="2" fillId="3" borderId="6" xfId="0" applyFont="1" applyFill="1" applyBorder="1" applyAlignment="1">
      <alignment vertical="center" wrapText="1" readingOrder="1"/>
    </xf>
    <xf numFmtId="0" fontId="2" fillId="0" borderId="7" xfId="0" applyFont="1" applyBorder="1" applyAlignment="1">
      <alignment vertical="center" wrapText="1" readingOrder="1"/>
    </xf>
    <xf numFmtId="0" fontId="2" fillId="0" borderId="9" xfId="0" applyFont="1" applyBorder="1" applyAlignment="1">
      <alignment vertical="center" wrapText="1" readingOrder="1"/>
    </xf>
    <xf numFmtId="0" fontId="2" fillId="0" borderId="8" xfId="0" applyFont="1" applyBorder="1" applyAlignment="1">
      <alignment vertical="center" wrapText="1" readingOrder="1"/>
    </xf>
    <xf numFmtId="0" fontId="2" fillId="0" borderId="10" xfId="0" applyFont="1" applyBorder="1" applyAlignment="1">
      <alignment vertical="center" wrapText="1" readingOrder="1"/>
    </xf>
    <xf numFmtId="0" fontId="2" fillId="0" borderId="8" xfId="0" applyFont="1" applyBorder="1" applyAlignment="1">
      <alignment horizontal="center" vertical="center" wrapText="1" readingOrder="1"/>
    </xf>
    <xf numFmtId="0" fontId="2" fillId="0" borderId="10" xfId="0" applyFont="1" applyBorder="1" applyAlignment="1">
      <alignment horizontal="center" vertical="center" wrapText="1" readingOrder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24" xfId="0" applyFont="1" applyFill="1" applyBorder="1" applyAlignment="1">
      <alignment vertical="center" wrapText="1" readingOrder="1"/>
    </xf>
    <xf numFmtId="0" fontId="4" fillId="3" borderId="5" xfId="0" applyFont="1" applyFill="1" applyBorder="1" applyAlignment="1">
      <alignment vertical="center" wrapText="1" readingOrder="1"/>
    </xf>
    <xf numFmtId="0" fontId="4" fillId="3" borderId="21" xfId="0" applyFont="1" applyFill="1" applyBorder="1" applyAlignment="1">
      <alignment vertical="center" wrapText="1" readingOrder="1"/>
    </xf>
    <xf numFmtId="0" fontId="4" fillId="3" borderId="22" xfId="0" applyFont="1" applyFill="1" applyBorder="1" applyAlignment="1">
      <alignment vertical="center" wrapText="1" readingOrder="1"/>
    </xf>
    <xf numFmtId="0" fontId="3" fillId="0" borderId="0" xfId="0" applyFont="1" applyAlignment="1">
      <alignment vertical="top" wrapText="1" readingOrder="1"/>
    </xf>
    <xf numFmtId="0" fontId="3" fillId="0" borderId="22" xfId="0" applyFont="1" applyBorder="1" applyAlignment="1">
      <alignment vertical="top" wrapText="1" readingOrder="1"/>
    </xf>
    <xf numFmtId="0" fontId="2" fillId="4" borderId="23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9ECE0-5755-4F0E-A4B7-2C92FF396C44}">
  <dimension ref="B2:G88"/>
  <sheetViews>
    <sheetView tabSelected="1" workbookViewId="0">
      <selection activeCell="H14" sqref="H14"/>
    </sheetView>
  </sheetViews>
  <sheetFormatPr baseColWidth="10" defaultColWidth="11.42578125" defaultRowHeight="15" x14ac:dyDescent="0.25"/>
  <cols>
    <col min="1" max="2" width="11.140625" style="4" customWidth="1"/>
    <col min="3" max="3" width="41.5703125" style="4" customWidth="1"/>
    <col min="4" max="5" width="11.140625" style="4" customWidth="1"/>
    <col min="6" max="6" width="15.140625" style="4" customWidth="1"/>
    <col min="7" max="7" width="12" style="4" customWidth="1"/>
    <col min="8" max="8" width="14.140625" style="4" bestFit="1" customWidth="1"/>
    <col min="9" max="16384" width="11.42578125" style="4"/>
  </cols>
  <sheetData>
    <row r="2" spans="2:6" s="1" customFormat="1" x14ac:dyDescent="0.25">
      <c r="B2" s="38" t="s">
        <v>0</v>
      </c>
      <c r="C2" s="39"/>
      <c r="D2" s="39"/>
      <c r="E2" s="39"/>
      <c r="F2" s="40"/>
    </row>
    <row r="3" spans="2:6" s="1" customFormat="1" x14ac:dyDescent="0.25">
      <c r="B3" s="41" t="s">
        <v>1</v>
      </c>
      <c r="C3" s="42"/>
      <c r="D3" s="42"/>
      <c r="E3" s="42"/>
      <c r="F3" s="43"/>
    </row>
    <row r="4" spans="2:6" x14ac:dyDescent="0.25">
      <c r="B4" s="44" t="s">
        <v>2</v>
      </c>
      <c r="C4" s="46" t="s">
        <v>3</v>
      </c>
      <c r="D4" s="48" t="s">
        <v>4</v>
      </c>
      <c r="E4" s="48" t="s">
        <v>5</v>
      </c>
      <c r="F4" s="48" t="s">
        <v>6</v>
      </c>
    </row>
    <row r="5" spans="2:6" x14ac:dyDescent="0.25">
      <c r="B5" s="45"/>
      <c r="C5" s="47"/>
      <c r="D5" s="49"/>
      <c r="E5" s="49"/>
      <c r="F5" s="49"/>
    </row>
    <row r="6" spans="2:6" ht="24" x14ac:dyDescent="0.25">
      <c r="B6" s="5" t="s">
        <v>7</v>
      </c>
      <c r="C6" s="6" t="s">
        <v>8</v>
      </c>
      <c r="D6" s="7"/>
      <c r="E6" s="8">
        <v>1</v>
      </c>
      <c r="F6" s="9">
        <f>+D6*E6</f>
        <v>0</v>
      </c>
    </row>
    <row r="7" spans="2:6" ht="24" x14ac:dyDescent="0.25">
      <c r="B7" s="10" t="s">
        <v>9</v>
      </c>
      <c r="C7" s="11" t="s">
        <v>10</v>
      </c>
      <c r="D7" s="12"/>
      <c r="E7" s="13">
        <v>1</v>
      </c>
      <c r="F7" s="9">
        <f t="shared" ref="F7:F11" si="0">+D7*E7</f>
        <v>0</v>
      </c>
    </row>
    <row r="8" spans="2:6" x14ac:dyDescent="0.25">
      <c r="B8" s="10" t="s">
        <v>11</v>
      </c>
      <c r="C8" s="11" t="s">
        <v>12</v>
      </c>
      <c r="D8" s="14">
        <f>F24</f>
        <v>0</v>
      </c>
      <c r="E8" s="13">
        <v>1</v>
      </c>
      <c r="F8" s="9">
        <f t="shared" si="0"/>
        <v>0</v>
      </c>
    </row>
    <row r="9" spans="2:6" x14ac:dyDescent="0.25">
      <c r="B9" s="10" t="s">
        <v>13</v>
      </c>
      <c r="C9" s="11" t="s">
        <v>14</v>
      </c>
      <c r="D9" s="14">
        <f>F72</f>
        <v>0</v>
      </c>
      <c r="E9" s="13">
        <v>1</v>
      </c>
      <c r="F9" s="9">
        <f t="shared" si="0"/>
        <v>0</v>
      </c>
    </row>
    <row r="10" spans="2:6" x14ac:dyDescent="0.25">
      <c r="B10" s="10" t="s">
        <v>15</v>
      </c>
      <c r="C10" s="11" t="s">
        <v>16</v>
      </c>
      <c r="D10" s="14">
        <f>F88</f>
        <v>0</v>
      </c>
      <c r="E10" s="13">
        <v>1</v>
      </c>
      <c r="F10" s="9">
        <f t="shared" si="0"/>
        <v>0</v>
      </c>
    </row>
    <row r="11" spans="2:6" x14ac:dyDescent="0.25">
      <c r="B11" s="10" t="s">
        <v>17</v>
      </c>
      <c r="C11" s="11" t="s">
        <v>18</v>
      </c>
      <c r="D11" s="14">
        <v>15000</v>
      </c>
      <c r="E11" s="13">
        <v>1</v>
      </c>
      <c r="F11" s="9">
        <f t="shared" si="0"/>
        <v>15000</v>
      </c>
    </row>
    <row r="12" spans="2:6" x14ac:dyDescent="0.25">
      <c r="B12" s="52" t="s">
        <v>19</v>
      </c>
      <c r="C12" s="53"/>
      <c r="D12" s="2" t="s">
        <v>20</v>
      </c>
      <c r="E12" s="3"/>
      <c r="F12" s="33">
        <f>IF(SUM(F6:F11)=15000,0,SUM(F6:F11))</f>
        <v>0</v>
      </c>
    </row>
    <row r="13" spans="2:6" x14ac:dyDescent="0.25">
      <c r="B13" s="31"/>
      <c r="C13" s="32"/>
      <c r="D13" s="34">
        <v>0.21</v>
      </c>
      <c r="E13" s="2" t="s">
        <v>21</v>
      </c>
      <c r="F13" s="35">
        <f>D13*F12</f>
        <v>0</v>
      </c>
    </row>
    <row r="14" spans="2:6" x14ac:dyDescent="0.25">
      <c r="B14" s="54" t="s">
        <v>22</v>
      </c>
      <c r="C14" s="55"/>
      <c r="D14" s="36"/>
      <c r="E14" s="36"/>
      <c r="F14" s="37">
        <f>F13+F12</f>
        <v>0</v>
      </c>
    </row>
    <row r="15" spans="2:6" x14ac:dyDescent="0.25">
      <c r="B15" s="15" t="s">
        <v>23</v>
      </c>
      <c r="C15" s="16" t="s">
        <v>23</v>
      </c>
      <c r="D15" s="16" t="s">
        <v>23</v>
      </c>
      <c r="E15" s="16" t="s">
        <v>23</v>
      </c>
      <c r="F15" s="17" t="s">
        <v>23</v>
      </c>
    </row>
    <row r="16" spans="2:6" x14ac:dyDescent="0.25">
      <c r="B16" s="18" t="s">
        <v>24</v>
      </c>
      <c r="C16" s="56" t="s">
        <v>25</v>
      </c>
      <c r="D16" s="56"/>
      <c r="E16" s="56"/>
      <c r="F16" s="19" t="s">
        <v>23</v>
      </c>
    </row>
    <row r="17" spans="2:6" x14ac:dyDescent="0.25">
      <c r="B17" s="20" t="s">
        <v>23</v>
      </c>
      <c r="C17" s="57" t="s">
        <v>26</v>
      </c>
      <c r="D17" s="57"/>
      <c r="E17" s="57"/>
      <c r="F17" s="21" t="s">
        <v>23</v>
      </c>
    </row>
    <row r="20" spans="2:6" s="1" customFormat="1" x14ac:dyDescent="0.25">
      <c r="B20" s="58" t="s">
        <v>27</v>
      </c>
      <c r="C20" s="58"/>
      <c r="D20" s="58"/>
      <c r="E20" s="58"/>
      <c r="F20" s="58"/>
    </row>
    <row r="21" spans="2:6" s="1" customFormat="1" x14ac:dyDescent="0.25">
      <c r="B21" s="59" t="s">
        <v>28</v>
      </c>
      <c r="C21" s="59"/>
      <c r="D21" s="59"/>
      <c r="E21" s="59"/>
      <c r="F21" s="59"/>
    </row>
    <row r="22" spans="2:6" ht="15" customHeight="1" x14ac:dyDescent="0.25">
      <c r="B22" s="22" t="s">
        <v>29</v>
      </c>
      <c r="C22" s="22" t="s">
        <v>30</v>
      </c>
      <c r="D22" s="22" t="s">
        <v>31</v>
      </c>
      <c r="E22" s="22" t="s">
        <v>32</v>
      </c>
      <c r="F22" s="22" t="s">
        <v>33</v>
      </c>
    </row>
    <row r="23" spans="2:6" s="1" customFormat="1" x14ac:dyDescent="0.25">
      <c r="B23" s="23" t="s">
        <v>34</v>
      </c>
      <c r="C23" s="24" t="s">
        <v>35</v>
      </c>
      <c r="D23" s="25"/>
      <c r="E23" s="23">
        <v>325</v>
      </c>
      <c r="F23" s="26">
        <f>+D23*E23</f>
        <v>0</v>
      </c>
    </row>
    <row r="24" spans="2:6" s="1" customFormat="1" x14ac:dyDescent="0.25">
      <c r="B24" s="50" t="s">
        <v>36</v>
      </c>
      <c r="C24" s="50"/>
      <c r="D24" s="50"/>
      <c r="E24" s="50"/>
      <c r="F24" s="27">
        <f>SUM(F23)</f>
        <v>0</v>
      </c>
    </row>
    <row r="25" spans="2:6" s="1" customFormat="1" ht="36" x14ac:dyDescent="0.25">
      <c r="B25" s="23" t="s">
        <v>37</v>
      </c>
      <c r="C25" s="24" t="s">
        <v>38</v>
      </c>
      <c r="D25" s="25"/>
      <c r="E25" s="28">
        <v>2</v>
      </c>
      <c r="F25" s="29">
        <f t="shared" ref="F25:F71" si="1">+D25*E25</f>
        <v>0</v>
      </c>
    </row>
    <row r="26" spans="2:6" s="1" customFormat="1" ht="36" x14ac:dyDescent="0.25">
      <c r="B26" s="23" t="s">
        <v>37</v>
      </c>
      <c r="C26" s="24" t="s">
        <v>39</v>
      </c>
      <c r="D26" s="25"/>
      <c r="E26" s="28">
        <v>15</v>
      </c>
      <c r="F26" s="29">
        <f t="shared" si="1"/>
        <v>0</v>
      </c>
    </row>
    <row r="27" spans="2:6" s="1" customFormat="1" ht="36" x14ac:dyDescent="0.25">
      <c r="B27" s="23" t="s">
        <v>40</v>
      </c>
      <c r="C27" s="24" t="s">
        <v>41</v>
      </c>
      <c r="D27" s="25"/>
      <c r="E27" s="28">
        <v>60</v>
      </c>
      <c r="F27" s="29">
        <f t="shared" si="1"/>
        <v>0</v>
      </c>
    </row>
    <row r="28" spans="2:6" s="1" customFormat="1" ht="36" x14ac:dyDescent="0.25">
      <c r="B28" s="23" t="s">
        <v>40</v>
      </c>
      <c r="C28" s="24" t="s">
        <v>42</v>
      </c>
      <c r="D28" s="25"/>
      <c r="E28" s="28">
        <v>90</v>
      </c>
      <c r="F28" s="29">
        <f t="shared" si="1"/>
        <v>0</v>
      </c>
    </row>
    <row r="29" spans="2:6" s="1" customFormat="1" ht="36" x14ac:dyDescent="0.25">
      <c r="B29" s="23" t="s">
        <v>40</v>
      </c>
      <c r="C29" s="24" t="s">
        <v>43</v>
      </c>
      <c r="D29" s="25"/>
      <c r="E29" s="28">
        <v>30</v>
      </c>
      <c r="F29" s="29">
        <f t="shared" si="1"/>
        <v>0</v>
      </c>
    </row>
    <row r="30" spans="2:6" s="1" customFormat="1" ht="24" x14ac:dyDescent="0.25">
      <c r="B30" s="23" t="s">
        <v>37</v>
      </c>
      <c r="C30" s="24" t="s">
        <v>44</v>
      </c>
      <c r="D30" s="25"/>
      <c r="E30" s="28">
        <v>60</v>
      </c>
      <c r="F30" s="29">
        <f t="shared" si="1"/>
        <v>0</v>
      </c>
    </row>
    <row r="31" spans="2:6" s="1" customFormat="1" x14ac:dyDescent="0.25">
      <c r="B31" s="23" t="s">
        <v>37</v>
      </c>
      <c r="C31" s="24" t="s">
        <v>45</v>
      </c>
      <c r="D31" s="25"/>
      <c r="E31" s="28">
        <v>30</v>
      </c>
      <c r="F31" s="29">
        <f t="shared" si="1"/>
        <v>0</v>
      </c>
    </row>
    <row r="32" spans="2:6" s="1" customFormat="1" ht="24" x14ac:dyDescent="0.25">
      <c r="B32" s="23" t="s">
        <v>37</v>
      </c>
      <c r="C32" s="24" t="s">
        <v>46</v>
      </c>
      <c r="D32" s="25"/>
      <c r="E32" s="28">
        <v>8</v>
      </c>
      <c r="F32" s="29">
        <f t="shared" si="1"/>
        <v>0</v>
      </c>
    </row>
    <row r="33" spans="2:6" s="1" customFormat="1" ht="36" x14ac:dyDescent="0.25">
      <c r="B33" s="23" t="s">
        <v>40</v>
      </c>
      <c r="C33" s="24" t="s">
        <v>47</v>
      </c>
      <c r="D33" s="25"/>
      <c r="E33" s="28">
        <v>60</v>
      </c>
      <c r="F33" s="29">
        <f t="shared" si="1"/>
        <v>0</v>
      </c>
    </row>
    <row r="34" spans="2:6" s="1" customFormat="1" ht="24" x14ac:dyDescent="0.25">
      <c r="B34" s="23" t="s">
        <v>37</v>
      </c>
      <c r="C34" s="24" t="s">
        <v>48</v>
      </c>
      <c r="D34" s="25"/>
      <c r="E34" s="28">
        <v>15</v>
      </c>
      <c r="F34" s="29">
        <f t="shared" si="1"/>
        <v>0</v>
      </c>
    </row>
    <row r="35" spans="2:6" s="1" customFormat="1" x14ac:dyDescent="0.25">
      <c r="B35" s="23" t="s">
        <v>37</v>
      </c>
      <c r="C35" s="24" t="s">
        <v>49</v>
      </c>
      <c r="D35" s="25"/>
      <c r="E35" s="28">
        <v>45</v>
      </c>
      <c r="F35" s="29">
        <f t="shared" si="1"/>
        <v>0</v>
      </c>
    </row>
    <row r="36" spans="2:6" s="1" customFormat="1" x14ac:dyDescent="0.25">
      <c r="B36" s="23" t="s">
        <v>37</v>
      </c>
      <c r="C36" s="24" t="s">
        <v>50</v>
      </c>
      <c r="D36" s="25"/>
      <c r="E36" s="28">
        <v>45</v>
      </c>
      <c r="F36" s="29">
        <f t="shared" si="1"/>
        <v>0</v>
      </c>
    </row>
    <row r="37" spans="2:6" s="1" customFormat="1" ht="24" x14ac:dyDescent="0.25">
      <c r="B37" s="23" t="s">
        <v>37</v>
      </c>
      <c r="C37" s="24" t="s">
        <v>51</v>
      </c>
      <c r="D37" s="25"/>
      <c r="E37" s="28">
        <v>1</v>
      </c>
      <c r="F37" s="29">
        <f t="shared" si="1"/>
        <v>0</v>
      </c>
    </row>
    <row r="38" spans="2:6" s="1" customFormat="1" ht="36" x14ac:dyDescent="0.25">
      <c r="B38" s="23" t="s">
        <v>37</v>
      </c>
      <c r="C38" s="24" t="s">
        <v>52</v>
      </c>
      <c r="D38" s="25"/>
      <c r="E38" s="28">
        <v>10</v>
      </c>
      <c r="F38" s="29">
        <f t="shared" si="1"/>
        <v>0</v>
      </c>
    </row>
    <row r="39" spans="2:6" s="1" customFormat="1" x14ac:dyDescent="0.25">
      <c r="B39" s="23" t="s">
        <v>40</v>
      </c>
      <c r="C39" s="24" t="s">
        <v>53</v>
      </c>
      <c r="D39" s="25"/>
      <c r="E39" s="28">
        <v>120</v>
      </c>
      <c r="F39" s="29">
        <f t="shared" si="1"/>
        <v>0</v>
      </c>
    </row>
    <row r="40" spans="2:6" s="1" customFormat="1" ht="24" x14ac:dyDescent="0.25">
      <c r="B40" s="23" t="s">
        <v>37</v>
      </c>
      <c r="C40" s="24" t="s">
        <v>54</v>
      </c>
      <c r="D40" s="25"/>
      <c r="E40" s="28">
        <v>45</v>
      </c>
      <c r="F40" s="29">
        <f t="shared" si="1"/>
        <v>0</v>
      </c>
    </row>
    <row r="41" spans="2:6" s="1" customFormat="1" x14ac:dyDescent="0.25">
      <c r="B41" s="23" t="s">
        <v>37</v>
      </c>
      <c r="C41" s="24" t="s">
        <v>55</v>
      </c>
      <c r="D41" s="25"/>
      <c r="E41" s="28">
        <v>36</v>
      </c>
      <c r="F41" s="29">
        <f t="shared" si="1"/>
        <v>0</v>
      </c>
    </row>
    <row r="42" spans="2:6" s="1" customFormat="1" x14ac:dyDescent="0.25">
      <c r="B42" s="23" t="s">
        <v>37</v>
      </c>
      <c r="C42" s="24" t="s">
        <v>56</v>
      </c>
      <c r="D42" s="25"/>
      <c r="E42" s="28">
        <v>36</v>
      </c>
      <c r="F42" s="29">
        <f t="shared" si="1"/>
        <v>0</v>
      </c>
    </row>
    <row r="43" spans="2:6" s="1" customFormat="1" x14ac:dyDescent="0.25">
      <c r="B43" s="23" t="s">
        <v>37</v>
      </c>
      <c r="C43" s="24" t="s">
        <v>57</v>
      </c>
      <c r="D43" s="25"/>
      <c r="E43" s="28">
        <v>36</v>
      </c>
      <c r="F43" s="29">
        <f t="shared" si="1"/>
        <v>0</v>
      </c>
    </row>
    <row r="44" spans="2:6" s="1" customFormat="1" x14ac:dyDescent="0.25">
      <c r="B44" s="23" t="s">
        <v>37</v>
      </c>
      <c r="C44" s="24" t="s">
        <v>58</v>
      </c>
      <c r="D44" s="25"/>
      <c r="E44" s="28">
        <v>36</v>
      </c>
      <c r="F44" s="29">
        <f t="shared" si="1"/>
        <v>0</v>
      </c>
    </row>
    <row r="45" spans="2:6" s="1" customFormat="1" x14ac:dyDescent="0.25">
      <c r="B45" s="23" t="s">
        <v>37</v>
      </c>
      <c r="C45" s="24" t="s">
        <v>59</v>
      </c>
      <c r="D45" s="25"/>
      <c r="E45" s="28">
        <v>24</v>
      </c>
      <c r="F45" s="29">
        <f t="shared" si="1"/>
        <v>0</v>
      </c>
    </row>
    <row r="46" spans="2:6" s="1" customFormat="1" ht="24" x14ac:dyDescent="0.25">
      <c r="B46" s="23" t="s">
        <v>37</v>
      </c>
      <c r="C46" s="24" t="s">
        <v>60</v>
      </c>
      <c r="D46" s="25"/>
      <c r="E46" s="28">
        <v>24</v>
      </c>
      <c r="F46" s="29">
        <f t="shared" si="1"/>
        <v>0</v>
      </c>
    </row>
    <row r="47" spans="2:6" s="1" customFormat="1" x14ac:dyDescent="0.25">
      <c r="B47" s="23" t="s">
        <v>37</v>
      </c>
      <c r="C47" s="24" t="s">
        <v>61</v>
      </c>
      <c r="D47" s="25"/>
      <c r="E47" s="28">
        <v>5</v>
      </c>
      <c r="F47" s="29">
        <f t="shared" si="1"/>
        <v>0</v>
      </c>
    </row>
    <row r="48" spans="2:6" s="1" customFormat="1" x14ac:dyDescent="0.25">
      <c r="B48" s="23" t="s">
        <v>37</v>
      </c>
      <c r="C48" s="24" t="s">
        <v>62</v>
      </c>
      <c r="D48" s="25"/>
      <c r="E48" s="28">
        <v>5</v>
      </c>
      <c r="F48" s="29">
        <f t="shared" si="1"/>
        <v>0</v>
      </c>
    </row>
    <row r="49" spans="2:6" s="1" customFormat="1" x14ac:dyDescent="0.25">
      <c r="B49" s="23" t="s">
        <v>37</v>
      </c>
      <c r="C49" s="24" t="s">
        <v>63</v>
      </c>
      <c r="D49" s="25"/>
      <c r="E49" s="28">
        <v>10</v>
      </c>
      <c r="F49" s="29">
        <f t="shared" si="1"/>
        <v>0</v>
      </c>
    </row>
    <row r="50" spans="2:6" s="1" customFormat="1" ht="36" x14ac:dyDescent="0.25">
      <c r="B50" s="23" t="s">
        <v>37</v>
      </c>
      <c r="C50" s="24" t="s">
        <v>64</v>
      </c>
      <c r="D50" s="25"/>
      <c r="E50" s="28">
        <v>10</v>
      </c>
      <c r="F50" s="29">
        <f t="shared" si="1"/>
        <v>0</v>
      </c>
    </row>
    <row r="51" spans="2:6" s="1" customFormat="1" x14ac:dyDescent="0.25">
      <c r="B51" s="23" t="s">
        <v>37</v>
      </c>
      <c r="C51" s="24" t="s">
        <v>65</v>
      </c>
      <c r="D51" s="25"/>
      <c r="E51" s="28">
        <v>10</v>
      </c>
      <c r="F51" s="29">
        <f t="shared" si="1"/>
        <v>0</v>
      </c>
    </row>
    <row r="52" spans="2:6" s="1" customFormat="1" ht="36" x14ac:dyDescent="0.25">
      <c r="B52" s="23" t="s">
        <v>37</v>
      </c>
      <c r="C52" s="24" t="s">
        <v>66</v>
      </c>
      <c r="D52" s="25"/>
      <c r="E52" s="28">
        <v>1</v>
      </c>
      <c r="F52" s="29">
        <f t="shared" si="1"/>
        <v>0</v>
      </c>
    </row>
    <row r="53" spans="2:6" s="1" customFormat="1" ht="36" x14ac:dyDescent="0.25">
      <c r="B53" s="23" t="s">
        <v>37</v>
      </c>
      <c r="C53" s="24" t="s">
        <v>67</v>
      </c>
      <c r="D53" s="25"/>
      <c r="E53" s="28">
        <v>1</v>
      </c>
      <c r="F53" s="29">
        <f t="shared" si="1"/>
        <v>0</v>
      </c>
    </row>
    <row r="54" spans="2:6" s="1" customFormat="1" x14ac:dyDescent="0.25">
      <c r="B54" s="23" t="s">
        <v>37</v>
      </c>
      <c r="C54" s="24" t="s">
        <v>68</v>
      </c>
      <c r="D54" s="25"/>
      <c r="E54" s="28">
        <v>5</v>
      </c>
      <c r="F54" s="29">
        <f t="shared" si="1"/>
        <v>0</v>
      </c>
    </row>
    <row r="55" spans="2:6" s="1" customFormat="1" x14ac:dyDescent="0.25">
      <c r="B55" s="23" t="s">
        <v>37</v>
      </c>
      <c r="C55" s="24" t="s">
        <v>69</v>
      </c>
      <c r="D55" s="25"/>
      <c r="E55" s="28">
        <v>2</v>
      </c>
      <c r="F55" s="29">
        <f t="shared" si="1"/>
        <v>0</v>
      </c>
    </row>
    <row r="56" spans="2:6" s="1" customFormat="1" x14ac:dyDescent="0.25">
      <c r="B56" s="23" t="s">
        <v>37</v>
      </c>
      <c r="C56" s="24" t="s">
        <v>70</v>
      </c>
      <c r="D56" s="25"/>
      <c r="E56" s="28">
        <v>3</v>
      </c>
      <c r="F56" s="29">
        <f t="shared" si="1"/>
        <v>0</v>
      </c>
    </row>
    <row r="57" spans="2:6" s="1" customFormat="1" x14ac:dyDescent="0.25">
      <c r="B57" s="23" t="s">
        <v>37</v>
      </c>
      <c r="C57" s="24" t="s">
        <v>71</v>
      </c>
      <c r="D57" s="25"/>
      <c r="E57" s="28">
        <v>3</v>
      </c>
      <c r="F57" s="29">
        <f t="shared" si="1"/>
        <v>0</v>
      </c>
    </row>
    <row r="58" spans="2:6" s="1" customFormat="1" ht="36" x14ac:dyDescent="0.25">
      <c r="B58" s="23" t="s">
        <v>37</v>
      </c>
      <c r="C58" s="24" t="s">
        <v>72</v>
      </c>
      <c r="D58" s="25"/>
      <c r="E58" s="28">
        <v>9</v>
      </c>
      <c r="F58" s="29">
        <f t="shared" si="1"/>
        <v>0</v>
      </c>
    </row>
    <row r="59" spans="2:6" s="1" customFormat="1" x14ac:dyDescent="0.25">
      <c r="B59" s="23" t="s">
        <v>37</v>
      </c>
      <c r="C59" s="24" t="s">
        <v>73</v>
      </c>
      <c r="D59" s="25"/>
      <c r="E59" s="28">
        <v>3</v>
      </c>
      <c r="F59" s="29">
        <f t="shared" si="1"/>
        <v>0</v>
      </c>
    </row>
    <row r="60" spans="2:6" s="1" customFormat="1" x14ac:dyDescent="0.25">
      <c r="B60" s="23" t="s">
        <v>37</v>
      </c>
      <c r="C60" s="24" t="s">
        <v>74</v>
      </c>
      <c r="D60" s="25"/>
      <c r="E60" s="28">
        <v>3</v>
      </c>
      <c r="F60" s="29">
        <f t="shared" si="1"/>
        <v>0</v>
      </c>
    </row>
    <row r="61" spans="2:6" s="1" customFormat="1" x14ac:dyDescent="0.25">
      <c r="B61" s="23" t="s">
        <v>37</v>
      </c>
      <c r="C61" s="24" t="s">
        <v>75</v>
      </c>
      <c r="D61" s="25"/>
      <c r="E61" s="28">
        <v>3</v>
      </c>
      <c r="F61" s="29">
        <f t="shared" si="1"/>
        <v>0</v>
      </c>
    </row>
    <row r="62" spans="2:6" s="1" customFormat="1" x14ac:dyDescent="0.25">
      <c r="B62" s="23" t="s">
        <v>37</v>
      </c>
      <c r="C62" s="24" t="s">
        <v>76</v>
      </c>
      <c r="D62" s="25"/>
      <c r="E62" s="28">
        <v>3</v>
      </c>
      <c r="F62" s="29">
        <f t="shared" si="1"/>
        <v>0</v>
      </c>
    </row>
    <row r="63" spans="2:6" s="1" customFormat="1" x14ac:dyDescent="0.25">
      <c r="B63" s="23" t="s">
        <v>37</v>
      </c>
      <c r="C63" s="24" t="s">
        <v>77</v>
      </c>
      <c r="D63" s="25"/>
      <c r="E63" s="28">
        <v>3</v>
      </c>
      <c r="F63" s="29">
        <f t="shared" si="1"/>
        <v>0</v>
      </c>
    </row>
    <row r="64" spans="2:6" s="1" customFormat="1" x14ac:dyDescent="0.25">
      <c r="B64" s="23" t="s">
        <v>37</v>
      </c>
      <c r="C64" s="24" t="s">
        <v>78</v>
      </c>
      <c r="D64" s="25"/>
      <c r="E64" s="28">
        <v>3</v>
      </c>
      <c r="F64" s="29">
        <f t="shared" si="1"/>
        <v>0</v>
      </c>
    </row>
    <row r="65" spans="2:6" s="1" customFormat="1" ht="36" x14ac:dyDescent="0.25">
      <c r="B65" s="23" t="s">
        <v>79</v>
      </c>
      <c r="C65" s="24" t="s">
        <v>80</v>
      </c>
      <c r="D65" s="25"/>
      <c r="E65" s="28">
        <v>2</v>
      </c>
      <c r="F65" s="29">
        <f t="shared" si="1"/>
        <v>0</v>
      </c>
    </row>
    <row r="66" spans="2:6" s="1" customFormat="1" ht="36" x14ac:dyDescent="0.25">
      <c r="B66" s="23" t="s">
        <v>37</v>
      </c>
      <c r="C66" s="24" t="s">
        <v>81</v>
      </c>
      <c r="D66" s="25"/>
      <c r="E66" s="28">
        <v>3</v>
      </c>
      <c r="F66" s="29">
        <f t="shared" si="1"/>
        <v>0</v>
      </c>
    </row>
    <row r="67" spans="2:6" s="1" customFormat="1" ht="36" x14ac:dyDescent="0.25">
      <c r="B67" s="23" t="s">
        <v>37</v>
      </c>
      <c r="C67" s="24" t="s">
        <v>82</v>
      </c>
      <c r="D67" s="25"/>
      <c r="E67" s="28">
        <v>3</v>
      </c>
      <c r="F67" s="29">
        <f t="shared" si="1"/>
        <v>0</v>
      </c>
    </row>
    <row r="68" spans="2:6" s="1" customFormat="1" ht="48" x14ac:dyDescent="0.25">
      <c r="B68" s="23" t="s">
        <v>37</v>
      </c>
      <c r="C68" s="24" t="s">
        <v>83</v>
      </c>
      <c r="D68" s="25"/>
      <c r="E68" s="28">
        <v>10</v>
      </c>
      <c r="F68" s="29">
        <f t="shared" si="1"/>
        <v>0</v>
      </c>
    </row>
    <row r="69" spans="2:6" s="1" customFormat="1" x14ac:dyDescent="0.25">
      <c r="B69" s="23" t="s">
        <v>37</v>
      </c>
      <c r="C69" s="24" t="s">
        <v>84</v>
      </c>
      <c r="D69" s="25"/>
      <c r="E69" s="28">
        <v>20</v>
      </c>
      <c r="F69" s="29">
        <f t="shared" si="1"/>
        <v>0</v>
      </c>
    </row>
    <row r="70" spans="2:6" s="1" customFormat="1" x14ac:dyDescent="0.25">
      <c r="B70" s="23" t="s">
        <v>37</v>
      </c>
      <c r="C70" s="24" t="s">
        <v>85</v>
      </c>
      <c r="D70" s="25"/>
      <c r="E70" s="28">
        <v>2</v>
      </c>
      <c r="F70" s="29">
        <f t="shared" si="1"/>
        <v>0</v>
      </c>
    </row>
    <row r="71" spans="2:6" s="1" customFormat="1" ht="24" x14ac:dyDescent="0.25">
      <c r="B71" s="23" t="s">
        <v>37</v>
      </c>
      <c r="C71" s="24" t="s">
        <v>86</v>
      </c>
      <c r="D71" s="25"/>
      <c r="E71" s="28">
        <v>2</v>
      </c>
      <c r="F71" s="29">
        <f t="shared" si="1"/>
        <v>0</v>
      </c>
    </row>
    <row r="72" spans="2:6" s="1" customFormat="1" x14ac:dyDescent="0.25">
      <c r="B72" s="50" t="s">
        <v>87</v>
      </c>
      <c r="C72" s="50"/>
      <c r="D72" s="50"/>
      <c r="E72" s="50"/>
      <c r="F72" s="27">
        <f>SUM(F25:F71)</f>
        <v>0</v>
      </c>
    </row>
    <row r="73" spans="2:6" s="1" customFormat="1" x14ac:dyDescent="0.25">
      <c r="B73" s="23" t="s">
        <v>37</v>
      </c>
      <c r="C73" s="24" t="s">
        <v>88</v>
      </c>
      <c r="D73" s="25"/>
      <c r="E73" s="28">
        <v>1</v>
      </c>
      <c r="F73" s="29">
        <f t="shared" ref="F73:F87" si="2">+D73*E73</f>
        <v>0</v>
      </c>
    </row>
    <row r="74" spans="2:6" s="1" customFormat="1" ht="24" x14ac:dyDescent="0.25">
      <c r="B74" s="23" t="s">
        <v>37</v>
      </c>
      <c r="C74" s="24" t="s">
        <v>89</v>
      </c>
      <c r="D74" s="25"/>
      <c r="E74" s="28">
        <v>1</v>
      </c>
      <c r="F74" s="29">
        <f t="shared" si="2"/>
        <v>0</v>
      </c>
    </row>
    <row r="75" spans="2:6" s="1" customFormat="1" ht="36" x14ac:dyDescent="0.25">
      <c r="B75" s="23" t="s">
        <v>37</v>
      </c>
      <c r="C75" s="24" t="s">
        <v>90</v>
      </c>
      <c r="D75" s="25"/>
      <c r="E75" s="28">
        <v>1</v>
      </c>
      <c r="F75" s="29">
        <f t="shared" si="2"/>
        <v>0</v>
      </c>
    </row>
    <row r="76" spans="2:6" s="1" customFormat="1" ht="24" x14ac:dyDescent="0.25">
      <c r="B76" s="23" t="s">
        <v>37</v>
      </c>
      <c r="C76" s="24" t="s">
        <v>91</v>
      </c>
      <c r="D76" s="25"/>
      <c r="E76" s="28">
        <v>1</v>
      </c>
      <c r="F76" s="29">
        <f t="shared" si="2"/>
        <v>0</v>
      </c>
    </row>
    <row r="77" spans="2:6" s="1" customFormat="1" ht="36" x14ac:dyDescent="0.25">
      <c r="B77" s="23" t="s">
        <v>37</v>
      </c>
      <c r="C77" s="24" t="s">
        <v>92</v>
      </c>
      <c r="D77" s="25"/>
      <c r="E77" s="28">
        <v>1</v>
      </c>
      <c r="F77" s="29">
        <f t="shared" si="2"/>
        <v>0</v>
      </c>
    </row>
    <row r="78" spans="2:6" s="1" customFormat="1" ht="36" x14ac:dyDescent="0.25">
      <c r="B78" s="23" t="s">
        <v>37</v>
      </c>
      <c r="C78" s="24" t="s">
        <v>93</v>
      </c>
      <c r="D78" s="25"/>
      <c r="E78" s="28">
        <v>1</v>
      </c>
      <c r="F78" s="29">
        <f t="shared" si="2"/>
        <v>0</v>
      </c>
    </row>
    <row r="79" spans="2:6" s="1" customFormat="1" ht="24" x14ac:dyDescent="0.25">
      <c r="B79" s="23" t="s">
        <v>37</v>
      </c>
      <c r="C79" s="24" t="s">
        <v>94</v>
      </c>
      <c r="D79" s="25"/>
      <c r="E79" s="28">
        <v>1</v>
      </c>
      <c r="F79" s="29">
        <f t="shared" si="2"/>
        <v>0</v>
      </c>
    </row>
    <row r="80" spans="2:6" s="1" customFormat="1" x14ac:dyDescent="0.25">
      <c r="B80" s="23" t="s">
        <v>37</v>
      </c>
      <c r="C80" s="24" t="s">
        <v>95</v>
      </c>
      <c r="D80" s="25"/>
      <c r="E80" s="28">
        <v>1</v>
      </c>
      <c r="F80" s="29">
        <f t="shared" si="2"/>
        <v>0</v>
      </c>
    </row>
    <row r="81" spans="2:7" s="1" customFormat="1" x14ac:dyDescent="0.25">
      <c r="B81" s="23" t="s">
        <v>37</v>
      </c>
      <c r="C81" s="24" t="s">
        <v>96</v>
      </c>
      <c r="D81" s="25"/>
      <c r="E81" s="28">
        <v>1</v>
      </c>
      <c r="F81" s="29">
        <f t="shared" si="2"/>
        <v>0</v>
      </c>
    </row>
    <row r="82" spans="2:7" s="1" customFormat="1" ht="24" x14ac:dyDescent="0.25">
      <c r="B82" s="23" t="s">
        <v>37</v>
      </c>
      <c r="C82" s="24" t="s">
        <v>97</v>
      </c>
      <c r="D82" s="25"/>
      <c r="E82" s="28">
        <v>1</v>
      </c>
      <c r="F82" s="29">
        <f t="shared" si="2"/>
        <v>0</v>
      </c>
    </row>
    <row r="83" spans="2:7" s="1" customFormat="1" ht="24" x14ac:dyDescent="0.25">
      <c r="B83" s="23" t="s">
        <v>37</v>
      </c>
      <c r="C83" s="24" t="s">
        <v>98</v>
      </c>
      <c r="D83" s="25"/>
      <c r="E83" s="28">
        <v>10</v>
      </c>
      <c r="F83" s="29">
        <f t="shared" si="2"/>
        <v>0</v>
      </c>
    </row>
    <row r="84" spans="2:7" s="1" customFormat="1" ht="24" x14ac:dyDescent="0.25">
      <c r="B84" s="23" t="s">
        <v>37</v>
      </c>
      <c r="C84" s="24" t="s">
        <v>99</v>
      </c>
      <c r="D84" s="25"/>
      <c r="E84" s="28">
        <v>20</v>
      </c>
      <c r="F84" s="29">
        <f t="shared" si="2"/>
        <v>0</v>
      </c>
    </row>
    <row r="85" spans="2:7" s="1" customFormat="1" ht="24" x14ac:dyDescent="0.25">
      <c r="B85" s="23" t="s">
        <v>37</v>
      </c>
      <c r="C85" s="24" t="s">
        <v>100</v>
      </c>
      <c r="D85" s="25"/>
      <c r="E85" s="28">
        <v>20</v>
      </c>
      <c r="F85" s="29">
        <f t="shared" si="2"/>
        <v>0</v>
      </c>
      <c r="G85" s="30"/>
    </row>
    <row r="86" spans="2:7" s="1" customFormat="1" ht="24" x14ac:dyDescent="0.25">
      <c r="B86" s="23" t="s">
        <v>37</v>
      </c>
      <c r="C86" s="24" t="s">
        <v>101</v>
      </c>
      <c r="D86" s="25"/>
      <c r="E86" s="28">
        <v>30</v>
      </c>
      <c r="F86" s="29">
        <f t="shared" si="2"/>
        <v>0</v>
      </c>
    </row>
    <row r="87" spans="2:7" s="1" customFormat="1" x14ac:dyDescent="0.25">
      <c r="B87" s="23" t="s">
        <v>37</v>
      </c>
      <c r="C87" s="24" t="s">
        <v>102</v>
      </c>
      <c r="D87" s="25"/>
      <c r="E87" s="28">
        <v>10</v>
      </c>
      <c r="F87" s="29">
        <f t="shared" si="2"/>
        <v>0</v>
      </c>
    </row>
    <row r="88" spans="2:7" s="1" customFormat="1" x14ac:dyDescent="0.25">
      <c r="B88" s="51" t="s">
        <v>103</v>
      </c>
      <c r="C88" s="51"/>
      <c r="D88" s="51"/>
      <c r="E88" s="51"/>
      <c r="F88" s="27">
        <f>SUM(F73:F87)</f>
        <v>0</v>
      </c>
    </row>
  </sheetData>
  <mergeCells count="16">
    <mergeCell ref="B24:E24"/>
    <mergeCell ref="B72:E72"/>
    <mergeCell ref="B88:E88"/>
    <mergeCell ref="B12:C12"/>
    <mergeCell ref="B14:C14"/>
    <mergeCell ref="C16:E16"/>
    <mergeCell ref="C17:E17"/>
    <mergeCell ref="B20:F20"/>
    <mergeCell ref="B21:F21"/>
    <mergeCell ref="B2:F2"/>
    <mergeCell ref="B3:F3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86c41ac-fd43-4a6a-aae7-0a545d49da3a">
      <Terms xmlns="http://schemas.microsoft.com/office/infopath/2007/PartnerControls"/>
    </lcf76f155ced4ddcb4097134ff3c332f>
    <TaxCatchAll xmlns="a9afc521-f2ab-4c73-bd2d-de4b37378420" xsi:nil="true"/>
    <Compartitamb_x002e__x002e__x002e_ xmlns="b86c41ac-fd43-4a6a-aae7-0a545d49da3a">
      <UserInfo>
        <DisplayName/>
        <AccountId xsi:nil="true"/>
        <AccountType/>
      </UserInfo>
    </Compartitamb_x002e__x002e__x002e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53C073403475438B940CE957AC8A7B" ma:contentTypeVersion="18" ma:contentTypeDescription="Crea un document nou" ma:contentTypeScope="" ma:versionID="c1ba305143c2a3ca89ff9eded671a1a2">
  <xsd:schema xmlns:xsd="http://www.w3.org/2001/XMLSchema" xmlns:xs="http://www.w3.org/2001/XMLSchema" xmlns:p="http://schemas.microsoft.com/office/2006/metadata/properties" xmlns:ns2="b86c41ac-fd43-4a6a-aae7-0a545d49da3a" xmlns:ns3="a9afc521-f2ab-4c73-bd2d-de4b37378420" targetNamespace="http://schemas.microsoft.com/office/2006/metadata/properties" ma:root="true" ma:fieldsID="6d034cb1002d78e9d9a052d59b819c02" ns2:_="" ns3:_="">
    <xsd:import namespace="b86c41ac-fd43-4a6a-aae7-0a545d49da3a"/>
    <xsd:import namespace="a9afc521-f2ab-4c73-bd2d-de4b373784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Compartitamb_x002e__x002e__x002e_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6c41ac-fd43-4a6a-aae7-0a545d49da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hidden="true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Compartitamb_x002e__x002e__x002e_" ma:index="21" nillable="true" ma:displayName="Compartit amb..." ma:format="Dropdown" ma:hidden="true" ma:list="UserInfo" ma:SharePointGroup="0" ma:internalName="Compartitamb_x002e__x002e__x002e_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afc521-f2ab-4c73-bd2d-de4b37378420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3c1bb26-1c5a-4013-ab9a-a34f341ba020}" ma:internalName="TaxCatchAll" ma:readOnly="false" ma:showField="CatchAllData" ma:web="a9afc521-f2ab-4c73-bd2d-de4b373784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ipus de contingut"/>
        <xsd:element ref="dc:title" minOccurs="0" maxOccurs="1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BFC150-66F4-4A2F-9437-DB79B80F5732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http://www.w3.org/XML/1998/namespace"/>
    <ds:schemaRef ds:uri="a9afc521-f2ab-4c73-bd2d-de4b37378420"/>
    <ds:schemaRef ds:uri="b86c41ac-fd43-4a6a-aae7-0a545d49da3a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9AE10698-E659-4BE5-BDFF-5587166A77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6c41ac-fd43-4a6a-aae7-0a545d49da3a"/>
    <ds:schemaRef ds:uri="a9afc521-f2ab-4c73-bd2d-de4b373784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89426B1-FE73-40AC-966E-FC4AD795E4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Preus zero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Dieguez Garcia, Jose Miguel</dc:creator>
  <cp:keywords/>
  <dc:description/>
  <cp:lastModifiedBy>Abuin Bertran, Monica</cp:lastModifiedBy>
  <cp:revision/>
  <dcterms:created xsi:type="dcterms:W3CDTF">2025-07-01T10:07:40Z</dcterms:created>
  <dcterms:modified xsi:type="dcterms:W3CDTF">2025-09-03T07:08:28Z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0x0101004453C073403475438B940CE957AC8A7B</vt:lpwstr>
  </property>
  <property fmtid="{D5CDD505-2E9C-101B-9397-08002B2CF9AE}" pid="3" name="MediaServiceImageTags">
    <vt:lpwstr/>
  </property>
</Properties>
</file>